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80" yWindow="555" windowWidth="17310" windowHeight="12810"/>
  </bookViews>
  <sheets>
    <sheet name="Лист1" sheetId="25" r:id="rId1"/>
    <sheet name="Лист2" sheetId="26" r:id="rId2"/>
  </sheets>
  <definedNames>
    <definedName name="_xlnm._FilterDatabase" localSheetId="0" hidden="1">Лист1!$A$5:$G$33</definedName>
    <definedName name="_xlnm.Print_Titles" localSheetId="0">Лист1!$3:$5</definedName>
    <definedName name="_xlnm.Print_Area" localSheetId="0">Лист1!$A$1:$G$34</definedName>
  </definedNames>
  <calcPr calcId="145621"/>
</workbook>
</file>

<file path=xl/calcChain.xml><?xml version="1.0" encoding="utf-8"?>
<calcChain xmlns="http://schemas.openxmlformats.org/spreadsheetml/2006/main">
  <c r="E29" i="25" l="1"/>
  <c r="E25" i="25"/>
  <c r="D25" i="25" l="1"/>
  <c r="D29" i="25" l="1"/>
  <c r="F27" i="25" l="1"/>
  <c r="F30" i="25" l="1"/>
  <c r="F32" i="25"/>
  <c r="E19" i="25"/>
  <c r="F26" i="25" l="1"/>
  <c r="F22" i="25"/>
  <c r="F21" i="25"/>
  <c r="F20" i="25"/>
  <c r="F13" i="25"/>
  <c r="F12" i="25"/>
  <c r="F11" i="25"/>
  <c r="F28" i="25"/>
  <c r="F24" i="25"/>
  <c r="F23" i="25"/>
  <c r="F17" i="25"/>
  <c r="F16" i="25"/>
  <c r="F15" i="25"/>
  <c r="F14" i="25"/>
  <c r="F8" i="25"/>
  <c r="D19" i="25"/>
  <c r="F7" i="25"/>
  <c r="D9" i="25"/>
  <c r="E9" i="25"/>
  <c r="F9" i="25" l="1"/>
  <c r="F25" i="25"/>
  <c r="F19" i="25"/>
  <c r="D6" i="25"/>
  <c r="E6" i="25" l="1"/>
  <c r="F6" i="25" s="1"/>
  <c r="F29" i="25"/>
</calcChain>
</file>

<file path=xl/sharedStrings.xml><?xml version="1.0" encoding="utf-8"?>
<sst xmlns="http://schemas.openxmlformats.org/spreadsheetml/2006/main" count="100" uniqueCount="92">
  <si>
    <t>№ п/п</t>
  </si>
  <si>
    <t>Наименование доходов</t>
  </si>
  <si>
    <t>Налоговые и неналоговые доходы, в том числе:</t>
  </si>
  <si>
    <t xml:space="preserve">Налог на доходы физических лиц </t>
  </si>
  <si>
    <t>Акцизы на нефтепродукты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</si>
  <si>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</si>
  <si>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</si>
  <si>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</si>
  <si>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</si>
  <si>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</si>
  <si>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</si>
  <si>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</si>
  <si>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4.1</t>
  </si>
  <si>
    <t>ЕНВД</t>
  </si>
  <si>
    <t>4.2</t>
  </si>
  <si>
    <t>ЕСХН</t>
  </si>
  <si>
    <t>4.3</t>
  </si>
  <si>
    <t>Патент</t>
  </si>
  <si>
    <t>4.4</t>
  </si>
  <si>
    <t>УСН</t>
  </si>
  <si>
    <t>Доходы от сдачи в аренду земельных участков</t>
  </si>
  <si>
    <t>Доходы от сдачи в аренду муниципального  имущества</t>
  </si>
  <si>
    <t>Иные доходы от использования  муниципального  имущества</t>
  </si>
  <si>
    <t>Доходы от продажи земельных участков</t>
  </si>
  <si>
    <t>Доходы от продажи иного муниципального  имущества</t>
  </si>
  <si>
    <t>11.1</t>
  </si>
  <si>
    <t>11.2</t>
  </si>
  <si>
    <t>Задолженность и перерасчеты по отмененным налогам и платежам</t>
  </si>
  <si>
    <t>Невыясненные поступления</t>
  </si>
  <si>
    <t>Инициативные платежи</t>
  </si>
  <si>
    <t>Самообложение</t>
  </si>
  <si>
    <t>Налоги на совокупный доход, в том числе:</t>
  </si>
  <si>
    <t>7</t>
  </si>
  <si>
    <t>Налог на добычу полезных ископаемых</t>
  </si>
  <si>
    <t>8</t>
  </si>
  <si>
    <t>9</t>
  </si>
  <si>
    <t>11</t>
  </si>
  <si>
    <t>Доходы от использования имущества, находящегося в муниципальной собственности, в том числе:</t>
  </si>
  <si>
    <t>11.3</t>
  </si>
  <si>
    <t>12</t>
  </si>
  <si>
    <t>13</t>
  </si>
  <si>
    <t>14</t>
  </si>
  <si>
    <t>14.1</t>
  </si>
  <si>
    <t>14.2</t>
  </si>
  <si>
    <t>15</t>
  </si>
  <si>
    <t>16</t>
  </si>
  <si>
    <t>Прочие неналоговые доходы</t>
  </si>
  <si>
    <t>16.1</t>
  </si>
  <si>
    <t>16.2</t>
  </si>
  <si>
    <t>16.3</t>
  </si>
  <si>
    <t>16.4</t>
  </si>
  <si>
    <t xml:space="preserve"> 000 1000000000 0000 000</t>
  </si>
  <si>
    <t xml:space="preserve"> 000 1010200001 0000 110</t>
  </si>
  <si>
    <t xml:space="preserve"> 000 1030000000 0000 000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</si>
  <si>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</si>
  <si>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</si>
  <si>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</si>
  <si>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</si>
  <si>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</si>
  <si>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000 1060100000 0000 110</t>
  </si>
  <si>
    <t xml:space="preserve"> 000 1060600000 0000 110</t>
  </si>
  <si>
    <t xml:space="preserve"> 000 1070000000 0000 000</t>
  </si>
  <si>
    <t xml:space="preserve"> 000 1080000000 0000 000</t>
  </si>
  <si>
    <t xml:space="preserve"> 000 1090000000 0000 000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</si>
  <si>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</si>
  <si>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</si>
  <si>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</si>
  <si>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</si>
  <si>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</si>
  <si>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</si>
  <si>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000 1170100000 0000 180</t>
  </si>
  <si>
    <t xml:space="preserve"> 000 1170500000 0000 180</t>
  </si>
  <si>
    <t xml:space="preserve"> 000 1171400000 0000 150</t>
  </si>
  <si>
    <t xml:space="preserve"> 000 1171500000 0000 150</t>
  </si>
  <si>
    <t>Темпы роста к аналогичному периоду прошлого года,%</t>
  </si>
  <si>
    <t>Пояснения</t>
  </si>
  <si>
    <t>Поступление недоимки прошлых лет в 2022 году</t>
  </si>
  <si>
    <t>Продажа муниципального  имущества в 2021 году</t>
  </si>
  <si>
    <t>Поступление платежей разового характера в 2021 году</t>
  </si>
  <si>
    <t>Уменьшения количества предпринимателей</t>
  </si>
  <si>
    <t>Поступление налога в 3 и 4 квартале</t>
  </si>
  <si>
    <t>Увеличение стоимости ГСМ</t>
  </si>
  <si>
    <t>В связи с изменением законодательства</t>
  </si>
  <si>
    <t>Неравномерность поступлений по данному виду налогов</t>
  </si>
  <si>
    <t>Неравномерность поступлений по данному виду налога</t>
  </si>
  <si>
    <t xml:space="preserve">Поступление разового платежа в 2021 году </t>
  </si>
  <si>
    <t xml:space="preserve">Поступление средств по проектам самообложения граждан в 2022 году </t>
  </si>
  <si>
    <t>В связи с увеличением МРОТ</t>
  </si>
  <si>
    <t xml:space="preserve">Поступление средств по проектам инициативного бюджетирования в 2022 году,увеличение количества проектов </t>
  </si>
  <si>
    <t xml:space="preserve">Исполнение налоговых  и неналоговых доходов бюджета  муниципального образования "Муниципальный округ Каракулинский район УР" </t>
  </si>
  <si>
    <t>Исполнение на 1 октября 2021 года, тыс. руб.</t>
  </si>
  <si>
    <t>Исполнение на 1 октября 2022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</si>
</sst>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2"/>
      <name val="Times New Roman Cyr"/>
      <charset val="204"/>
    </font>
    <font>
      <i/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9" fontId="14" fillId="0" borderId="14">
      <alignment horizontal="center"/>
    </xf>
    <xf numFmtId="0" fontId="14" fillId="0" borderId="15">
      <alignment horizontal="left" wrapText="1" indent="2"/>
    </xf>
  </cellStyleXfs>
  <cellXfs count="78">
    <xf numFmtId="0" fontId="0" fillId="0" borderId="0" xfId="0"/>
    <xf numFmtId="0" fontId="3" fillId="0" borderId="0" xfId="0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3" fontId="9" fillId="0" borderId="0" xfId="0" applyNumberFormat="1" applyFont="1" applyAlignment="1" applyProtection="1">
      <alignment horizontal="center" vertical="center"/>
    </xf>
    <xf numFmtId="0" fontId="4" fillId="2" borderId="0" xfId="0" applyFont="1" applyFill="1" applyAlignment="1" applyProtection="1">
      <alignment vertical="top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3" fontId="9" fillId="0" borderId="3" xfId="0" applyNumberFormat="1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vertical="center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right" vertical="center"/>
    </xf>
    <xf numFmtId="3" fontId="7" fillId="2" borderId="11" xfId="0" applyNumberFormat="1" applyFont="1" applyFill="1" applyBorder="1" applyAlignment="1" applyProtection="1">
      <alignment horizontal="right" vertical="center"/>
    </xf>
    <xf numFmtId="3" fontId="6" fillId="2" borderId="11" xfId="0" applyNumberFormat="1" applyFont="1" applyFill="1" applyBorder="1" applyAlignment="1" applyProtection="1">
      <alignment horizontal="right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49" fontId="4" fillId="2" borderId="2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>
      <alignment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12" fillId="2" borderId="3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49" fontId="15" fillId="0" borderId="3" xfId="2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19" fillId="2" borderId="11" xfId="0" applyNumberFormat="1" applyFont="1" applyFill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 wrapText="1"/>
    </xf>
    <xf numFmtId="3" fontId="19" fillId="2" borderId="3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49" fontId="8" fillId="0" borderId="0" xfId="0" applyNumberFormat="1" applyFont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</cellXfs>
  <cellStyles count="4">
    <cellStyle name="xl31" xfId="3"/>
    <cellStyle name="xl43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AEAEA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2" name="TextBox 1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  <xdr:twoCellAnchor>
    <xdr:from>
      <xdr:col>1</xdr:col>
      <xdr:colOff>3638550</xdr:colOff>
      <xdr:row>4</xdr:row>
      <xdr:rowOff>304800</xdr:rowOff>
    </xdr:from>
    <xdr:to>
      <xdr:col>2</xdr:col>
      <xdr:colOff>0</xdr:colOff>
      <xdr:row>4</xdr:row>
      <xdr:rowOff>323850</xdr:rowOff>
    </xdr:to>
    <xdr:sp macro="" textlink="">
      <xdr:nvSpPr>
        <xdr:cNvPr id="3" name="TextBox 2"/>
        <xdr:cNvSpPr txBox="1"/>
      </xdr:nvSpPr>
      <xdr:spPr>
        <a:xfrm>
          <a:off x="4038600" y="1971675"/>
          <a:ext cx="6096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2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38"/>
  <sheetViews>
    <sheetView tabSelected="1" view="pageBreakPreview" zoomScale="70" zoomScaleNormal="50" zoomScaleSheetLayoutView="70" workbookViewId="0">
      <selection activeCell="E32" sqref="E32"/>
    </sheetView>
  </sheetViews>
  <sheetFormatPr defaultColWidth="34.5703125" defaultRowHeight="18.75" x14ac:dyDescent="0.2"/>
  <cols>
    <col min="1" max="1" width="6" style="2" customWidth="1"/>
    <col min="2" max="2" width="63.7109375" style="2" customWidth="1"/>
    <col min="3" max="3" width="31.140625" style="2" hidden="1" customWidth="1"/>
    <col min="4" max="6" width="20.28515625" style="7" customWidth="1"/>
    <col min="7" max="7" width="108" style="1" customWidth="1"/>
    <col min="8" max="16384" width="34.5703125" style="1"/>
  </cols>
  <sheetData>
    <row r="1" spans="1:7" ht="31.5" customHeight="1" x14ac:dyDescent="0.2">
      <c r="A1" s="75" t="s">
        <v>89</v>
      </c>
      <c r="B1" s="75"/>
      <c r="C1" s="75"/>
      <c r="D1" s="75"/>
      <c r="E1" s="75"/>
      <c r="F1" s="75"/>
      <c r="G1" s="75"/>
    </row>
    <row r="2" spans="1:7" x14ac:dyDescent="0.3">
      <c r="A2" s="74"/>
      <c r="B2" s="74"/>
      <c r="C2" s="74"/>
      <c r="D2" s="74"/>
      <c r="E2" s="74"/>
      <c r="F2" s="74"/>
    </row>
    <row r="3" spans="1:7" ht="24.75" customHeight="1" x14ac:dyDescent="0.2">
      <c r="A3" s="68" t="s">
        <v>0</v>
      </c>
      <c r="B3" s="70" t="s">
        <v>1</v>
      </c>
      <c r="C3" s="49"/>
      <c r="D3" s="72"/>
      <c r="E3" s="72"/>
      <c r="F3" s="73"/>
      <c r="G3" s="76" t="s">
        <v>75</v>
      </c>
    </row>
    <row r="4" spans="1:7" ht="66.75" customHeight="1" x14ac:dyDescent="0.2">
      <c r="A4" s="69"/>
      <c r="B4" s="71"/>
      <c r="C4" s="50"/>
      <c r="D4" s="40" t="s">
        <v>90</v>
      </c>
      <c r="E4" s="40" t="s">
        <v>91</v>
      </c>
      <c r="F4" s="41" t="s">
        <v>74</v>
      </c>
      <c r="G4" s="77"/>
    </row>
    <row r="5" spans="1:7" s="6" customFormat="1" ht="13.5" customHeight="1" x14ac:dyDescent="0.2">
      <c r="A5" s="69"/>
      <c r="B5" s="13">
        <v>1</v>
      </c>
      <c r="C5" s="13">
        <v>2</v>
      </c>
      <c r="D5" s="14">
        <v>2</v>
      </c>
      <c r="E5" s="14">
        <v>3</v>
      </c>
      <c r="F5" s="39">
        <v>4</v>
      </c>
      <c r="G5" s="62">
        <v>5</v>
      </c>
    </row>
    <row r="6" spans="1:7" s="3" customFormat="1" ht="35.25" customHeight="1" x14ac:dyDescent="0.2">
      <c r="A6" s="15">
        <v>1</v>
      </c>
      <c r="B6" s="16" t="s">
        <v>2</v>
      </c>
      <c r="C6" s="42" t="s">
        <v>51</v>
      </c>
      <c r="D6" s="18">
        <f>D7+D8+D9+D14+D15+D16+D17+D18+D19+D23+D24+D25+D28+D29</f>
        <v>122692</v>
      </c>
      <c r="E6" s="18">
        <f>E7+E8+E9+E14+E15+E16+E17+E18+E19+E23+E24+E25+E28+E29</f>
        <v>144544</v>
      </c>
      <c r="F6" s="20">
        <f>E6/D6*100</f>
        <v>117.81045218922179</v>
      </c>
      <c r="G6" s="56"/>
    </row>
    <row r="7" spans="1:7" s="3" customFormat="1" ht="49.5" customHeight="1" x14ac:dyDescent="0.2">
      <c r="A7" s="15">
        <v>2</v>
      </c>
      <c r="B7" s="16" t="s">
        <v>3</v>
      </c>
      <c r="C7" s="42" t="s">
        <v>52</v>
      </c>
      <c r="D7" s="17">
        <v>86014</v>
      </c>
      <c r="E7" s="17">
        <v>95421</v>
      </c>
      <c r="F7" s="20">
        <f>E7/D7*100</f>
        <v>110.93659171762735</v>
      </c>
      <c r="G7" s="64" t="s">
        <v>87</v>
      </c>
    </row>
    <row r="8" spans="1:7" s="3" customFormat="1" ht="24.75" customHeight="1" x14ac:dyDescent="0.2">
      <c r="A8" s="15">
        <v>3</v>
      </c>
      <c r="B8" s="16" t="s">
        <v>4</v>
      </c>
      <c r="C8" s="42" t="s">
        <v>53</v>
      </c>
      <c r="D8" s="17">
        <v>12508</v>
      </c>
      <c r="E8" s="17">
        <v>15040</v>
      </c>
      <c r="F8" s="20">
        <f>E8/D8*100</f>
        <v>120.243044451551</v>
      </c>
      <c r="G8" s="64" t="s">
        <v>81</v>
      </c>
    </row>
    <row r="9" spans="1:7" s="3" customFormat="1" ht="27.75" customHeight="1" x14ac:dyDescent="0.2">
      <c r="A9" s="15">
        <v>4</v>
      </c>
      <c r="B9" s="16" t="s">
        <v>31</v>
      </c>
      <c r="C9" s="42" t="s">
        <v>54</v>
      </c>
      <c r="D9" s="17">
        <f>D10+D11+D12+D13</f>
        <v>862</v>
      </c>
      <c r="E9" s="17">
        <f>E10+E11+E12+E13</f>
        <v>2253</v>
      </c>
      <c r="F9" s="20">
        <f>E9/D9*100</f>
        <v>261.36890951276104</v>
      </c>
      <c r="G9" s="57"/>
    </row>
    <row r="10" spans="1:7" s="12" customFormat="1" x14ac:dyDescent="0.2">
      <c r="A10" s="22" t="s">
        <v>12</v>
      </c>
      <c r="B10" s="23" t="s">
        <v>19</v>
      </c>
      <c r="C10" s="42" t="s">
        <v>55</v>
      </c>
      <c r="D10" s="8">
        <v>0</v>
      </c>
      <c r="E10" s="8">
        <v>1367</v>
      </c>
      <c r="F10" s="63">
        <v>0</v>
      </c>
      <c r="G10" s="64" t="s">
        <v>82</v>
      </c>
    </row>
    <row r="11" spans="1:7" s="12" customFormat="1" x14ac:dyDescent="0.2">
      <c r="A11" s="22" t="s">
        <v>14</v>
      </c>
      <c r="B11" s="23" t="s">
        <v>13</v>
      </c>
      <c r="C11" s="42" t="s">
        <v>56</v>
      </c>
      <c r="D11" s="8">
        <v>383</v>
      </c>
      <c r="E11" s="8">
        <v>4</v>
      </c>
      <c r="F11" s="63">
        <f t="shared" ref="F11:F13" si="0">E11/D11*100</f>
        <v>1.0443864229765014</v>
      </c>
      <c r="G11" s="64" t="s">
        <v>82</v>
      </c>
    </row>
    <row r="12" spans="1:7" s="12" customFormat="1" x14ac:dyDescent="0.2">
      <c r="A12" s="22" t="s">
        <v>16</v>
      </c>
      <c r="B12" s="23" t="s">
        <v>15</v>
      </c>
      <c r="C12" s="44" t="s">
        <v>57</v>
      </c>
      <c r="D12" s="8">
        <v>91</v>
      </c>
      <c r="E12" s="8">
        <v>539</v>
      </c>
      <c r="F12" s="63">
        <f t="shared" si="0"/>
        <v>592.30769230769238</v>
      </c>
      <c r="G12" s="64" t="s">
        <v>76</v>
      </c>
    </row>
    <row r="13" spans="1:7" s="12" customFormat="1" x14ac:dyDescent="0.2">
      <c r="A13" s="22" t="s">
        <v>18</v>
      </c>
      <c r="B13" s="23" t="s">
        <v>17</v>
      </c>
      <c r="C13" s="44" t="s">
        <v>58</v>
      </c>
      <c r="D13" s="8">
        <v>388</v>
      </c>
      <c r="E13" s="8">
        <v>343</v>
      </c>
      <c r="F13" s="63">
        <f t="shared" si="0"/>
        <v>88.402061855670098</v>
      </c>
      <c r="G13" s="64" t="s">
        <v>79</v>
      </c>
    </row>
    <row r="14" spans="1:7" s="3" customFormat="1" ht="31.5" customHeight="1" x14ac:dyDescent="0.2">
      <c r="A14" s="15">
        <v>5</v>
      </c>
      <c r="B14" s="16" t="s">
        <v>5</v>
      </c>
      <c r="C14" s="43" t="s">
        <v>59</v>
      </c>
      <c r="D14" s="18">
        <v>168</v>
      </c>
      <c r="E14" s="18">
        <v>893</v>
      </c>
      <c r="F14" s="20">
        <f>E14/D14*100</f>
        <v>531.54761904761904</v>
      </c>
      <c r="G14" s="64" t="s">
        <v>76</v>
      </c>
    </row>
    <row r="15" spans="1:7" s="3" customFormat="1" ht="27.75" customHeight="1" x14ac:dyDescent="0.2">
      <c r="A15" s="15">
        <v>6</v>
      </c>
      <c r="B15" s="16" t="s">
        <v>6</v>
      </c>
      <c r="C15" s="43" t="s">
        <v>60</v>
      </c>
      <c r="D15" s="17">
        <v>8602</v>
      </c>
      <c r="E15" s="17">
        <v>13186</v>
      </c>
      <c r="F15" s="20">
        <f t="shared" ref="F15:F22" si="1">E15/D15*100</f>
        <v>153.28993257382004</v>
      </c>
      <c r="G15" s="64" t="s">
        <v>76</v>
      </c>
    </row>
    <row r="16" spans="1:7" s="36" customFormat="1" ht="21.75" customHeight="1" x14ac:dyDescent="0.2">
      <c r="A16" s="33" t="s">
        <v>32</v>
      </c>
      <c r="B16" s="34" t="s">
        <v>33</v>
      </c>
      <c r="C16" s="44" t="s">
        <v>61</v>
      </c>
      <c r="D16" s="18">
        <v>4036</v>
      </c>
      <c r="E16" s="18">
        <v>6407</v>
      </c>
      <c r="F16" s="20">
        <f t="shared" si="1"/>
        <v>158.74628344895936</v>
      </c>
      <c r="G16" s="64" t="s">
        <v>76</v>
      </c>
    </row>
    <row r="17" spans="1:7" s="3" customFormat="1" ht="28.5" customHeight="1" x14ac:dyDescent="0.2">
      <c r="A17" s="15" t="s">
        <v>34</v>
      </c>
      <c r="B17" s="16" t="s">
        <v>7</v>
      </c>
      <c r="C17" s="43" t="s">
        <v>62</v>
      </c>
      <c r="D17" s="18">
        <v>538</v>
      </c>
      <c r="E17" s="18">
        <v>557</v>
      </c>
      <c r="F17" s="20">
        <f t="shared" si="1"/>
        <v>103.53159851301115</v>
      </c>
      <c r="G17" s="64" t="s">
        <v>84</v>
      </c>
    </row>
    <row r="18" spans="1:7" s="35" customFormat="1" ht="37.5" x14ac:dyDescent="0.2">
      <c r="A18" s="33" t="s">
        <v>35</v>
      </c>
      <c r="B18" s="37" t="s">
        <v>27</v>
      </c>
      <c r="C18" s="44" t="s">
        <v>63</v>
      </c>
      <c r="D18" s="38">
        <v>-7</v>
      </c>
      <c r="E18" s="38">
        <v>0</v>
      </c>
      <c r="F18" s="20">
        <v>0</v>
      </c>
      <c r="G18" s="57"/>
    </row>
    <row r="19" spans="1:7" s="3" customFormat="1" ht="45.75" customHeight="1" x14ac:dyDescent="0.2">
      <c r="A19" s="15" t="s">
        <v>36</v>
      </c>
      <c r="B19" s="51" t="s">
        <v>37</v>
      </c>
      <c r="C19" s="54" t="s">
        <v>64</v>
      </c>
      <c r="D19" s="17">
        <f>D20+D21+D22</f>
        <v>4783</v>
      </c>
      <c r="E19" s="17">
        <f>E20+E21+E22</f>
        <v>5550</v>
      </c>
      <c r="F19" s="20">
        <f t="shared" si="1"/>
        <v>116.03596069412502</v>
      </c>
      <c r="G19" s="57"/>
    </row>
    <row r="20" spans="1:7" s="61" customFormat="1" ht="45.75" customHeight="1" x14ac:dyDescent="0.2">
      <c r="A20" s="59" t="s">
        <v>25</v>
      </c>
      <c r="B20" s="52" t="s">
        <v>20</v>
      </c>
      <c r="C20" s="60"/>
      <c r="D20" s="19">
        <v>4098</v>
      </c>
      <c r="E20" s="19">
        <v>4716</v>
      </c>
      <c r="F20" s="63">
        <f t="shared" si="1"/>
        <v>115.08052708638361</v>
      </c>
      <c r="G20" s="64" t="s">
        <v>84</v>
      </c>
    </row>
    <row r="21" spans="1:7" s="61" customFormat="1" ht="45.75" customHeight="1" x14ac:dyDescent="0.2">
      <c r="A21" s="59" t="s">
        <v>26</v>
      </c>
      <c r="B21" s="53" t="s">
        <v>21</v>
      </c>
      <c r="C21" s="60"/>
      <c r="D21" s="19">
        <v>448</v>
      </c>
      <c r="E21" s="19">
        <v>577</v>
      </c>
      <c r="F21" s="63">
        <f t="shared" si="1"/>
        <v>128.79464285714286</v>
      </c>
      <c r="G21" s="64" t="s">
        <v>76</v>
      </c>
    </row>
    <row r="22" spans="1:7" s="61" customFormat="1" ht="45.75" customHeight="1" x14ac:dyDescent="0.2">
      <c r="A22" s="59" t="s">
        <v>38</v>
      </c>
      <c r="B22" s="25" t="s">
        <v>22</v>
      </c>
      <c r="C22" s="60"/>
      <c r="D22" s="19">
        <v>237</v>
      </c>
      <c r="E22" s="19">
        <v>257</v>
      </c>
      <c r="F22" s="63">
        <f t="shared" si="1"/>
        <v>108.43881856540085</v>
      </c>
      <c r="G22" s="64" t="s">
        <v>83</v>
      </c>
    </row>
    <row r="23" spans="1:7" s="3" customFormat="1" ht="39.75" customHeight="1" x14ac:dyDescent="0.2">
      <c r="A23" s="15" t="s">
        <v>39</v>
      </c>
      <c r="B23" s="26" t="s">
        <v>8</v>
      </c>
      <c r="C23" s="46" t="s">
        <v>65</v>
      </c>
      <c r="D23" s="18">
        <v>2357</v>
      </c>
      <c r="E23" s="18">
        <v>2000</v>
      </c>
      <c r="F23" s="20">
        <f t="shared" ref="F23:F27" si="2">E23/D23*100</f>
        <v>84.853627492575313</v>
      </c>
      <c r="G23" s="64" t="s">
        <v>85</v>
      </c>
    </row>
    <row r="24" spans="1:7" s="3" customFormat="1" ht="42.75" customHeight="1" x14ac:dyDescent="0.2">
      <c r="A24" s="15" t="s">
        <v>40</v>
      </c>
      <c r="B24" s="27" t="s">
        <v>9</v>
      </c>
      <c r="C24" s="47" t="s">
        <v>66</v>
      </c>
      <c r="D24" s="17">
        <v>99</v>
      </c>
      <c r="E24" s="17">
        <v>245</v>
      </c>
      <c r="F24" s="20">
        <f t="shared" si="2"/>
        <v>247.47474747474749</v>
      </c>
      <c r="G24" s="64" t="s">
        <v>84</v>
      </c>
    </row>
    <row r="25" spans="1:7" s="3" customFormat="1" ht="39" customHeight="1" x14ac:dyDescent="0.2">
      <c r="A25" s="15" t="s">
        <v>41</v>
      </c>
      <c r="B25" s="26" t="s">
        <v>10</v>
      </c>
      <c r="C25" s="46" t="s">
        <v>67</v>
      </c>
      <c r="D25" s="17">
        <f>D26+D27</f>
        <v>1948</v>
      </c>
      <c r="E25" s="17">
        <f>E26+E27</f>
        <v>1026</v>
      </c>
      <c r="F25" s="20">
        <f t="shared" si="2"/>
        <v>52.669404517453799</v>
      </c>
      <c r="G25" s="64"/>
    </row>
    <row r="26" spans="1:7" s="3" customFormat="1" ht="39" customHeight="1" x14ac:dyDescent="0.2">
      <c r="A26" s="24" t="s">
        <v>42</v>
      </c>
      <c r="B26" s="25" t="s">
        <v>23</v>
      </c>
      <c r="C26" s="46"/>
      <c r="D26" s="67">
        <v>1369</v>
      </c>
      <c r="E26" s="67">
        <v>717</v>
      </c>
      <c r="F26" s="63">
        <f t="shared" si="2"/>
        <v>52.373995617238855</v>
      </c>
      <c r="G26" s="64" t="s">
        <v>80</v>
      </c>
    </row>
    <row r="27" spans="1:7" s="3" customFormat="1" ht="39" customHeight="1" x14ac:dyDescent="0.2">
      <c r="A27" s="24" t="s">
        <v>43</v>
      </c>
      <c r="B27" s="25" t="s">
        <v>24</v>
      </c>
      <c r="C27" s="46"/>
      <c r="D27" s="67">
        <v>579</v>
      </c>
      <c r="E27" s="67">
        <v>309</v>
      </c>
      <c r="F27" s="63">
        <f t="shared" si="2"/>
        <v>53.367875647668392</v>
      </c>
      <c r="G27" s="25" t="s">
        <v>77</v>
      </c>
    </row>
    <row r="28" spans="1:7" s="3" customFormat="1" ht="29.25" customHeight="1" x14ac:dyDescent="0.2">
      <c r="A28" s="15" t="s">
        <v>44</v>
      </c>
      <c r="B28" s="16" t="s">
        <v>11</v>
      </c>
      <c r="C28" s="43" t="s">
        <v>68</v>
      </c>
      <c r="D28" s="18">
        <v>389</v>
      </c>
      <c r="E28" s="18">
        <v>84</v>
      </c>
      <c r="F28" s="20">
        <f t="shared" ref="F28:F29" si="3">E28/D28*100</f>
        <v>21.59383033419023</v>
      </c>
      <c r="G28" s="65" t="s">
        <v>78</v>
      </c>
    </row>
    <row r="29" spans="1:7" s="3" customFormat="1" ht="28.5" customHeight="1" x14ac:dyDescent="0.2">
      <c r="A29" s="15" t="s">
        <v>45</v>
      </c>
      <c r="B29" s="16" t="s">
        <v>46</v>
      </c>
      <c r="C29" s="43" t="s">
        <v>69</v>
      </c>
      <c r="D29" s="17">
        <f>D30+D31+D32+D33</f>
        <v>395</v>
      </c>
      <c r="E29" s="17">
        <f>E30+E31+E32+E33</f>
        <v>1882</v>
      </c>
      <c r="F29" s="21">
        <f t="shared" si="3"/>
        <v>476.45569620253161</v>
      </c>
      <c r="G29" s="57"/>
    </row>
    <row r="30" spans="1:7" s="9" customFormat="1" x14ac:dyDescent="0.2">
      <c r="A30" s="28" t="s">
        <v>47</v>
      </c>
      <c r="B30" s="29" t="s">
        <v>46</v>
      </c>
      <c r="C30" s="45" t="s">
        <v>71</v>
      </c>
      <c r="D30" s="10">
        <v>3</v>
      </c>
      <c r="E30" s="10">
        <v>17</v>
      </c>
      <c r="F30" s="63">
        <f t="shared" ref="F30" si="4">E30/D30*100</f>
        <v>566.66666666666674</v>
      </c>
      <c r="G30" s="57"/>
    </row>
    <row r="31" spans="1:7" s="9" customFormat="1" x14ac:dyDescent="0.2">
      <c r="A31" s="28" t="s">
        <v>48</v>
      </c>
      <c r="B31" s="29" t="s">
        <v>30</v>
      </c>
      <c r="C31" s="45" t="s">
        <v>72</v>
      </c>
      <c r="D31" s="10">
        <v>0</v>
      </c>
      <c r="E31" s="10">
        <v>602</v>
      </c>
      <c r="F31" s="30">
        <v>0</v>
      </c>
      <c r="G31" s="29" t="s">
        <v>86</v>
      </c>
    </row>
    <row r="32" spans="1:7" s="9" customFormat="1" ht="37.5" x14ac:dyDescent="0.2">
      <c r="A32" s="28" t="s">
        <v>49</v>
      </c>
      <c r="B32" s="29" t="s">
        <v>29</v>
      </c>
      <c r="C32" s="45" t="s">
        <v>73</v>
      </c>
      <c r="D32" s="10">
        <v>392</v>
      </c>
      <c r="E32" s="10">
        <v>1263</v>
      </c>
      <c r="F32" s="63">
        <f t="shared" ref="F32" si="5">E32/D32*100</f>
        <v>322.19387755102042</v>
      </c>
      <c r="G32" s="66" t="s">
        <v>88</v>
      </c>
    </row>
    <row r="33" spans="1:7" s="9" customFormat="1" x14ac:dyDescent="0.2">
      <c r="A33" s="55" t="s">
        <v>50</v>
      </c>
      <c r="B33" s="31" t="s">
        <v>28</v>
      </c>
      <c r="C33" s="48" t="s">
        <v>70</v>
      </c>
      <c r="D33" s="11">
        <v>0</v>
      </c>
      <c r="E33" s="11">
        <v>0</v>
      </c>
      <c r="F33" s="32">
        <v>0</v>
      </c>
      <c r="G33" s="58"/>
    </row>
    <row r="34" spans="1:7" s="4" customFormat="1" x14ac:dyDescent="0.2">
      <c r="A34" s="5"/>
      <c r="B34" s="5"/>
      <c r="C34" s="5"/>
      <c r="D34" s="7"/>
      <c r="E34" s="7"/>
      <c r="F34" s="7"/>
    </row>
    <row r="35" spans="1:7" s="4" customFormat="1" x14ac:dyDescent="0.2">
      <c r="A35" s="5"/>
      <c r="B35" s="5"/>
      <c r="C35" s="5"/>
      <c r="D35" s="7"/>
      <c r="E35" s="7"/>
      <c r="F35" s="7"/>
    </row>
    <row r="36" spans="1:7" s="4" customFormat="1" x14ac:dyDescent="0.2">
      <c r="A36" s="5"/>
      <c r="B36" s="5"/>
      <c r="C36" s="5"/>
      <c r="D36" s="7"/>
      <c r="E36" s="7"/>
      <c r="F36" s="7"/>
    </row>
    <row r="37" spans="1:7" s="4" customFormat="1" x14ac:dyDescent="0.2">
      <c r="A37" s="5"/>
      <c r="B37" s="5"/>
      <c r="C37" s="5"/>
      <c r="D37" s="7"/>
      <c r="E37" s="7"/>
      <c r="F37" s="7"/>
    </row>
    <row r="38" spans="1:7" s="4" customFormat="1" x14ac:dyDescent="0.2">
      <c r="A38" s="5"/>
      <c r="B38" s="5"/>
      <c r="C38" s="5"/>
      <c r="D38" s="7"/>
      <c r="E38" s="7"/>
      <c r="F38" s="7"/>
    </row>
  </sheetData>
  <mergeCells count="6">
    <mergeCell ref="A3:A5"/>
    <mergeCell ref="B3:B4"/>
    <mergeCell ref="D3:F3"/>
    <mergeCell ref="A2:F2"/>
    <mergeCell ref="A1:G1"/>
    <mergeCell ref="G3:G4"/>
  </mergeCells>
  <printOptions horizontalCentered="1"/>
  <pageMargins left="0" right="0" top="0" bottom="0" header="0" footer="0"/>
  <pageSetup paperSize="9" scale="61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PavlovaTA</dc:creator>
  <cp:lastModifiedBy>rayfo19</cp:lastModifiedBy>
  <cp:lastPrinted>2022-09-05T09:14:17Z</cp:lastPrinted>
  <dcterms:created xsi:type="dcterms:W3CDTF">2018-02-02T11:39:01Z</dcterms:created>
  <dcterms:modified xsi:type="dcterms:W3CDTF">2022-10-03T07:46:02Z</dcterms:modified>
</cp:coreProperties>
</file>